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.morokuma\Desktop\"/>
    </mc:Choice>
  </mc:AlternateContent>
  <xr:revisionPtr revIDLastSave="0" documentId="13_ncr:1_{E019BF5B-C751-4BCF-A702-ECC25B578CE9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ミイダス to HRMOS" sheetId="1" r:id="rId1"/>
    <sheet name="ミイダ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R2" i="1"/>
  <c r="V2" i="1"/>
  <c r="AK2" i="1"/>
  <c r="AJ2" i="1"/>
  <c r="AO2" i="1"/>
  <c r="AN2" i="1"/>
  <c r="AL2" i="1"/>
  <c r="AI2" i="1"/>
  <c r="U2" i="1" l="1"/>
  <c r="T2" i="1"/>
  <c r="X2" i="1"/>
  <c r="L2" i="1"/>
  <c r="J2" i="1"/>
  <c r="I2" i="1"/>
  <c r="F2" i="1"/>
  <c r="C2" i="1" l="1"/>
  <c r="E2" i="1"/>
  <c r="D2" i="1"/>
  <c r="A2" i="1"/>
</calcChain>
</file>

<file path=xl/sharedStrings.xml><?xml version="1.0" encoding="utf-8"?>
<sst xmlns="http://schemas.openxmlformats.org/spreadsheetml/2006/main" count="139" uniqueCount="135">
  <si>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</si>
  <si>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</si>
  <si>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</si>
  <si>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</si>
  <si>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</si>
  <si>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</si>
  <si>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</si>
  <si>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</si>
  <si>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</si>
  <si>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</si>
  <si>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</si>
  <si>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</si>
  <si>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</si>
  <si>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</si>
  <si>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</si>
  <si>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</si>
  <si>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</si>
  <si>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</si>
  <si>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</si>
  <si>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</si>
  <si>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</si>
  <si>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</si>
  <si>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</si>
  <si>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</si>
  <si>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</si>
  <si>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</si>
  <si>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</si>
  <si>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</si>
  <si>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</si>
  <si>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</si>
  <si>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</si>
  <si>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</si>
  <si>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</si>
  <si>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</si>
  <si>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</si>
  <si>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</si>
  <si>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</si>
  <si>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</si>
  <si>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</si>
  <si>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</si>
  <si>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</si>
  <si>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</si>
  <si>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</si>
  <si>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</si>
  <si>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</si>
  <si>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</si>
  <si>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</si>
  <si>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</si>
  <si>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</si>
  <si>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</si>
  <si>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</si>
  <si>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</si>
  <si>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</si>
  <si>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</si>
  <si>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</si>
  <si>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</si>
  <si>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</si>
  <si>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</si>
  <si>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</si>
  <si>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</si>
  <si>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</si>
  <si>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部門名</t>
  </si>
  <si>
    <t>ユーザーID</t>
  </si>
  <si>
    <t>トークID</t>
  </si>
  <si>
    <t>氏名_漢字</t>
  </si>
  <si>
    <t>氏名_フリガナ</t>
  </si>
  <si>
    <t>年齢</t>
  </si>
  <si>
    <t>居住地</t>
  </si>
  <si>
    <t>第一言語</t>
  </si>
  <si>
    <t>最終学歴</t>
  </si>
  <si>
    <t>最終学歴学校名</t>
  </si>
  <si>
    <t>学部</t>
  </si>
  <si>
    <t>専門学校区分</t>
  </si>
  <si>
    <t>卒業年</t>
  </si>
  <si>
    <t>経験社数</t>
  </si>
  <si>
    <t>マネジメント経験年数</t>
  </si>
  <si>
    <t>マネジメント経験人数</t>
  </si>
  <si>
    <t>海外赴任経験</t>
  </si>
  <si>
    <t>Excelスキル</t>
  </si>
  <si>
    <t>Accessスキル</t>
  </si>
  <si>
    <t>普通自動車免許</t>
  </si>
  <si>
    <t>資格_免許</t>
  </si>
  <si>
    <t>表彰経験</t>
  </si>
  <si>
    <t>その他特記事項</t>
  </si>
  <si>
    <t>英会話レベル</t>
  </si>
  <si>
    <t>TOEIC</t>
  </si>
  <si>
    <t>その他語学経験</t>
  </si>
  <si>
    <t>職務経歴書</t>
  </si>
  <si>
    <t>企業名</t>
  </si>
  <si>
    <t>業種</t>
  </si>
  <si>
    <t>社員数</t>
  </si>
  <si>
    <t>雇用形態</t>
  </si>
  <si>
    <t>現職_離職</t>
  </si>
  <si>
    <t>在籍期間</t>
  </si>
  <si>
    <t>入社年月</t>
  </si>
  <si>
    <t>退社年月</t>
  </si>
  <si>
    <t>離職期間</t>
  </si>
  <si>
    <t>年収</t>
  </si>
  <si>
    <t>役職</t>
  </si>
  <si>
    <t>職種</t>
  </si>
  <si>
    <t>希望勤務地_都道府県</t>
  </si>
  <si>
    <t>転職意欲</t>
  </si>
  <si>
    <t>トークステータス</t>
  </si>
  <si>
    <t>メモ</t>
  </si>
  <si>
    <t>カラー</t>
  </si>
  <si>
    <t>退会状態</t>
  </si>
  <si>
    <t>ブラックリストフラグ</t>
  </si>
  <si>
    <t>ユーザアクション内容</t>
  </si>
  <si>
    <t>ユーザアクション日時</t>
  </si>
  <si>
    <t>条件年収</t>
  </si>
  <si>
    <t>条件勤務地</t>
  </si>
  <si>
    <t>条件職種</t>
  </si>
  <si>
    <t>条件ポジション</t>
  </si>
  <si>
    <t>確約年収</t>
  </si>
  <si>
    <t>スカウト報酬総額（業務委託）</t>
  </si>
  <si>
    <t>スカウト報酬月給（業務委託）</t>
  </si>
  <si>
    <t>スカウト報酬時給（業務委託）</t>
  </si>
  <si>
    <t>スカウト求人タイトル</t>
  </si>
  <si>
    <t>スカウト職種</t>
  </si>
  <si>
    <t>スカウト勤務地</t>
  </si>
  <si>
    <t>スカウト部門</t>
  </si>
  <si>
    <t>スカウト雇用形態</t>
  </si>
  <si>
    <t>スカウト初回契約期間（レギュラー）</t>
  </si>
  <si>
    <t>スカウト月稼働時間（レギュラー）</t>
  </si>
  <si>
    <t>スカウト稼働時間（スポット）</t>
  </si>
  <si>
    <t>スカウト面接官</t>
  </si>
  <si>
    <t>スカウト面接回数</t>
  </si>
  <si>
    <t>スカウト選考期間</t>
  </si>
  <si>
    <t>スカウト面接（対面面接）場所</t>
  </si>
  <si>
    <t>スカウト面接（対面面接）所要時間</t>
  </si>
  <si>
    <t>スカウト面接（対面面接）交通費</t>
  </si>
  <si>
    <t>スカウト面接（電話面接）所要時間</t>
  </si>
  <si>
    <t>スカウト面接（オンライン面接）所要時間</t>
  </si>
  <si>
    <t>TOEFL（iBT）</t>
    <phoneticPr fontId="18"/>
  </si>
  <si>
    <t>TOEFL（ITP）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</si>
</sst>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55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sheetData>
    <row r="1" spans="1:61" x14ac:dyDescent="0.4">
      <c r="A1" s="3" t="s">
        <v>0</v>
      </c>
      <c r="B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t="s">
        <v>6</v>
      </c>
      <c r="H1" t="s">
        <v>7</v>
      </c>
      <c r="I1" s="3" t="s">
        <v>8</v>
      </c>
      <c r="J1" s="3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5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t="s">
        <v>22</v>
      </c>
      <c r="X1" s="3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t="s">
        <v>38</v>
      </c>
      <c r="AN1" s="3" t="s">
        <v>39</v>
      </c>
      <c r="AO1" s="3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A2" t="str">
        <f>IF(ミイダス!BK2="","",ミイダス!BK2)</f>
        <v/>
      </c>
      <c r="C2" t="str">
        <f>IF(ミイダス!D2="","",ミイダス!D2)</f>
        <v/>
      </c>
      <c r="D2" t="str">
        <f>IF(ミイダス!E2="","",ミイダス!E2)</f>
        <v/>
      </c>
      <c r="E2" t="str">
        <f>IF(ミイダス!J2="","",TEXT(ミイダス!J2,"0##########"))</f>
        <v/>
      </c>
      <c r="F2" t="str">
        <f>IF(ミイダス!I2="","",ミイダス!I2)</f>
        <v/>
      </c>
      <c r="I2" t="str">
        <f>IF(ミイダス!F2="","",TEXT(ミイダス!F2,"yyyy/m/d"))</f>
        <v/>
      </c>
      <c r="J2" t="str">
        <f>IF(ミイダス!H2="","",ミイダス!H2)</f>
        <v/>
      </c>
      <c r="L2" t="str">
        <f>IF(ミイダス!K2="","",ミイダス!K2)</f>
        <v/>
      </c>
      <c r="R2" t="str">
        <f>"【部門名】"&amp;ミイダス!A2&amp;CHAR(10)&amp;
"【ユーザーID】"&amp;ミイダス!B2&amp;CHAR(10)&amp;
"【トークID】"&amp;ミイダス!C2&amp;CHAR(10)&amp;
"【年齢】"&amp;ミイダス!G2&amp;"歳"&amp;CHAR(10)&amp;
"【第一言語】"&amp;ミイダス!L2&amp;CHAR(10)&amp;
"【専門学校区分】"&amp;ミイダス!P2&amp;CHAR(10)&amp;
"【経験社数】"&amp;ミイダス!R2&amp;CHAR(10)&amp;
"【マネジメント経験年数】"&amp;ミイダス!S2&amp;CHAR(10)&amp;
"【マネジメント経験人数】"&amp;SUBSTITUTE(IF(ミイダス!T2="","",ミイダス!T2),"〜","～")&amp;CHAR(10)&amp;
"【海外赴任経験】"&amp;ミイダス!U2&amp;CHAR(10)&amp;
"【Excelスキル】"&amp;ミイダス!V2&amp;CHAR(10)&amp;
"【Accessスキル】"&amp;ミイダス!W2&amp;CHAR(10)&amp;
"【普通自動車免許】"&amp;ミイダス!X2&amp;CHAR(10)&amp;
"【資格_免許】"&amp;ミイダス!Y2&amp;CHAR(10)&amp;
"【表彰経験】"&amp;ミイダス!Z2&amp;CHAR(10)&amp;
"【その他特記事項】"&amp;ミイダス!AA2&amp;CHAR(10)&amp;
"【英会話レベル】"&amp;ミイダス!AB2&amp;CHAR(10)&amp;
"【TOEIC】"&amp;ミイダス!AC2&amp;CHAR(10)&amp;
"【TOEFL（iBT）】"&amp;ミイダス!AD2&amp;CHAR(10)&amp;
"【TOEFL（ITP）】"&amp;ミイダス!AE2&amp;CHAR(10)&amp;
"【その他語学経験】"&amp;ミイダス!AF2&amp;CHAR(10)</f>
        <v xml:space="preserve">【部門名】
【ユーザーID】
【トークID】
【年齢】歳
【第一言語】
【専門学校区分】
【経験社数】
【マネジメント経験年数】
【マネジメント経験人数】
【海外赴任経験】
【Excelスキル】
【Accessスキル】
【普通自動車免許】
【資格_免許】
【表彰経験】
【その他特記事項】
【英会話レベル】
【TOEIC】
【TOEFL（iBT）】
【TOEFL（ITP）】
【その他語学経験】
</v>
      </c>
      <c r="S2" t="str">
        <f>"【職務経歴書】"&amp;ミイダス!AG2&amp;CHAR(10)&amp;
"【業種】"&amp;ミイダス!AI2&amp;CHAR(10)&amp;
"【社員数】"&amp;ミイダス!AJ2&amp;CHAR(10)&amp;
"【現職_離職】"&amp;ミイダス!AL2&amp;CHAR(10)&amp;
"【在籍期間】"&amp;IF(ミイダス!AM2="","",TEXT(ミイダス!AM2,"yyyy/mm/dd"))&amp;CHAR(10)&amp;
"【離職期間】"&amp;IF(ミイダス!AP2="","",TEXT(ミイダス!AP2,"yyyy/mm/dd"))&amp;CHAR(10)&amp;
"【年収】"&amp;ミイダス!AQ2&amp;CHAR(10)&amp;
"【希望勤務地_都道府県】"&amp;ミイダス!AT2&amp;CHAR(10)&amp;
"【転職意欲】"&amp;ミイダス!AU2&amp;CHAR(10)&amp;
"【トークステータス】"&amp;ミイダス!AV2&amp;CHAR(10)&amp;
"【メモ】"&amp;ミイダス!AW2&amp;CHAR(10)&amp;
"【カラー】"&amp;ミイダス!AX2&amp;CHAR(10)&amp;
"【退会状態】"&amp;ミイダス!AY2&amp;CHAR(10)&amp;
"【ブラックリストフラグ】"&amp;ミイダス!AZ2&amp;CHAR(10)&amp;
"【ユーザアクション内容】"&amp;ミイダス!BA2&amp;CHAR(10)&amp;
"【ユーザアクション日時】"&amp;IF(ミイダス!BB2="","",TEXT(ミイダス!BB2,"yyyy/mm/dd hh:mm"))&amp;CHAR(10)&amp;
"【条件年収】"&amp;ミイダス!BC2&amp;CHAR(10)&amp;
"【条件勤務地】"&amp;ミイダス!BD2&amp;CHAR(10)&amp;
"【条件職種】"&amp;ミイダス!BE2&amp;CHAR(10)&amp;
"【条件ポジション】"&amp;ミイダス!BF2&amp;CHAR(10)&amp;
"【確約年収】"&amp;SUBSTITUTE(IF(ミイダス!BG2="","",ミイダス!BG2),"〜","～")&amp;CHAR(10)&amp;
"【スカウト報酬総額（業務委託）】"&amp;ミイダス!BH2&amp;CHAR(10)&amp;
"【スカウト報酬月給（業務委託）】"&amp;ミイダス!BI2&amp;CHAR(10)&amp;
"【スカウト報酬時給（業務委託）】"&amp;ミイダス!BJ2&amp;CHAR(10)&amp;
"【スカウト職種】"&amp;ミイダス!BL2&amp;CHAR(10)&amp;
"【スカウト勤務地】"&amp;ミイダス!BM2&amp;CHAR(10)&amp;
"【スカウト部門】"&amp;ミイダス!BN2&amp;CHAR(10)&amp;
"【スカウト雇用形態】"&amp;ミイダス!BO2&amp;CHAR(10)&amp;
"【スカウト初回契約期間（レギュラー）】"&amp;IF(ミイダス!BP2="","",TEXT(ミイダス!BP2,"yyyy/mm/dd"))&amp;CHAR(10)&amp;
"【スカウト月稼働時間（レギュラー）】"&amp;ミイダス!BQ2&amp;CHAR(10)&amp;
"【スカウト稼働時間（スポット）】"&amp;ミイダス!BR2&amp;CHAR(10)&amp;
"【スカウト面接官】"&amp;ミイダス!BS2&amp;CHAR(10)&amp;
"【スカウト面接回数】"&amp;ミイダス!BT2&amp;CHAR(10)&amp;
"【スカウト選考期間】"&amp;IF(ミイダス!BU2="","",TEXT(ミイダス!BU2,"yyyy/mm/dd"))&amp;CHAR(10)&amp;
"【スカウト面接（対面面接）場所】"&amp;ミイダス!BV2&amp;CHAR(10)&amp;
"【スカウト面接（対面面接）所要時間】"&amp;ミイダス!BW2&amp;CHAR(10)&amp;
"【スカウト面接（対面面接）交通費】"&amp;ミイダス!BX2&amp;CHAR(10)&amp;
"【スカウト面接（電話面接）所要時間】"&amp;ミイダス!BY2&amp;CHAR(10)&amp;
"【スカウト面接（オンライン面接）所要時間】"&amp;ミイダス!BZ2&amp;CHAR(10)</f>
        <v xml:space="preserve">【職務経歴書】
【業種】
【社員数】
【現職_離職】
【在籍期間】
【離職期間】
【年収】
【希望勤務地_都道府県】
【転職意欲】
【トークステータス】
【メモ】
【カラー】
【退会状態】
【ブラックリストフラグ】
【ユーザアクション内容】
【ユーザアクション日時】
【条件年収】
【条件勤務地】
【条件職種】
【条件ポジション】
【確約年収】
【スカウト報酬総額（業務委託）】
【スカウト報酬月給（業務委託）】
【スカウト報酬時給（業務委託）】
【スカウト職種】
【スカウト勤務地】
【スカウト部門】
【スカウト雇用形態】
【スカウト初回契約期間（レギュラー）】
【スカウト月稼働時間（レギュラー）】
【スカウト稼働時間（スポット）】
【スカウト面接官】
【スカウト面接回数】
【スカウト選考期間】
【スカウト面接（対面面接）場所】
【スカウト面接（対面面接）所要時間】
【スカウト面接（対面面接）交通費】
【スカウト面接（電話面接）所要時間】
【スカウト面接（オンライン面接）所要時間】
</v>
      </c>
      <c r="T2" t="str">
        <f>IF(ミイダス!N2="","",ミイダス!N2)</f>
        <v/>
      </c>
      <c r="U2" t="str">
        <f>IF(ミイダス!M2="","",ミイダス!O2)</f>
        <v/>
      </c>
      <c r="V2" t="str">
        <f>IF(ミイダス!Q2="","",ミイダス!M2)</f>
        <v/>
      </c>
      <c r="X2" t="str">
        <f>IF(ミイダス!Q2="","",ミイダス!Q2&amp;"年")</f>
        <v/>
      </c>
      <c r="AI2" t="str">
        <f>IF(ミイダス!AH2="","",ミイダス!AH2)</f>
        <v/>
      </c>
      <c r="AJ2" t="str">
        <f>IF(ミイダス!AS2="","",ミイダス!AS2)</f>
        <v/>
      </c>
      <c r="AK2" t="str">
        <f>IF(ミイダス!AR2="","",ミイダス!AR2)</f>
        <v/>
      </c>
      <c r="AL2" t="str">
        <f>IF(ミイダス!AK2="","",ミイダス!AK2)</f>
        <v/>
      </c>
      <c r="AN2" t="str">
        <f>IF(ミイダス!AN2="","",TEXT(ミイダス!AN2,"yyyy/mm/dd"))</f>
        <v/>
      </c>
      <c r="AO2" t="str">
        <f>IF(ミイダス!AO2="","",TEXT(ミイダス!AO2,"yyyy/mm/dd"))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7"/>
  <sheetViews>
    <sheetView workbookViewId="0"/>
  </sheetViews>
  <sheetFormatPr defaultRowHeight="18.75" x14ac:dyDescent="0.4"/>
  <cols>
    <col min="6" max="6" width="24.125" customWidth="1"/>
    <col min="10" max="10" width="26.5" customWidth="1"/>
    <col min="40" max="40" width="21.875" customWidth="1"/>
    <col min="41" max="41" width="23.625" customWidth="1"/>
    <col min="54" max="54" width="25.5" customWidth="1"/>
  </cols>
  <sheetData>
    <row r="1" spans="1:78" x14ac:dyDescent="0.4">
      <c r="A1" s="5" t="s">
        <v>61</v>
      </c>
      <c r="B1" s="5" t="s">
        <v>62</v>
      </c>
      <c r="C1" s="5" t="s">
        <v>63</v>
      </c>
      <c r="D1" s="3" t="s">
        <v>64</v>
      </c>
      <c r="E1" s="3" t="s">
        <v>65</v>
      </c>
      <c r="F1" s="3" t="s">
        <v>8</v>
      </c>
      <c r="G1" s="5" t="s">
        <v>66</v>
      </c>
      <c r="H1" s="3" t="s">
        <v>9</v>
      </c>
      <c r="I1" s="3" t="s">
        <v>5</v>
      </c>
      <c r="J1" s="3" t="s">
        <v>4</v>
      </c>
      <c r="K1" s="3" t="s">
        <v>67</v>
      </c>
      <c r="L1" s="5" t="s">
        <v>68</v>
      </c>
      <c r="M1" s="3" t="s">
        <v>69</v>
      </c>
      <c r="N1" s="3" t="s">
        <v>70</v>
      </c>
      <c r="O1" s="3" t="s">
        <v>71</v>
      </c>
      <c r="P1" s="5" t="s">
        <v>72</v>
      </c>
      <c r="Q1" s="3" t="s">
        <v>73</v>
      </c>
      <c r="R1" s="5" t="s">
        <v>74</v>
      </c>
      <c r="S1" s="5" t="s">
        <v>75</v>
      </c>
      <c r="T1" s="5" t="s">
        <v>76</v>
      </c>
      <c r="U1" s="5" t="s">
        <v>77</v>
      </c>
      <c r="V1" s="5" t="s">
        <v>78</v>
      </c>
      <c r="W1" s="5" t="s">
        <v>79</v>
      </c>
      <c r="X1" s="5" t="s">
        <v>80</v>
      </c>
      <c r="Y1" s="5" t="s">
        <v>81</v>
      </c>
      <c r="Z1" s="5" t="s">
        <v>82</v>
      </c>
      <c r="AA1" s="5" t="s">
        <v>83</v>
      </c>
      <c r="AB1" s="5" t="s">
        <v>84</v>
      </c>
      <c r="AC1" s="5" t="s">
        <v>85</v>
      </c>
      <c r="AD1" s="5" t="s">
        <v>133</v>
      </c>
      <c r="AE1" s="5" t="s">
        <v>134</v>
      </c>
      <c r="AF1" s="5" t="s">
        <v>86</v>
      </c>
      <c r="AG1" s="4" t="s">
        <v>87</v>
      </c>
      <c r="AH1" s="3" t="s">
        <v>88</v>
      </c>
      <c r="AI1" s="4" t="s">
        <v>89</v>
      </c>
      <c r="AJ1" s="4" t="s">
        <v>90</v>
      </c>
      <c r="AK1" s="3" t="s">
        <v>91</v>
      </c>
      <c r="AL1" s="4" t="s">
        <v>92</v>
      </c>
      <c r="AM1" s="4" t="s">
        <v>93</v>
      </c>
      <c r="AN1" s="3" t="s">
        <v>94</v>
      </c>
      <c r="AO1" s="3" t="s">
        <v>95</v>
      </c>
      <c r="AP1" s="4" t="s">
        <v>96</v>
      </c>
      <c r="AQ1" s="4" t="s">
        <v>97</v>
      </c>
      <c r="AR1" s="3" t="s">
        <v>98</v>
      </c>
      <c r="AS1" s="3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4" t="s">
        <v>105</v>
      </c>
      <c r="AZ1" s="4" t="s">
        <v>106</v>
      </c>
      <c r="BA1" s="4" t="s">
        <v>107</v>
      </c>
      <c r="BB1" s="4" t="s">
        <v>108</v>
      </c>
      <c r="BC1" s="4" t="s">
        <v>109</v>
      </c>
      <c r="BD1" s="4" t="s">
        <v>110</v>
      </c>
      <c r="BE1" s="4" t="s">
        <v>111</v>
      </c>
      <c r="BF1" s="4" t="s">
        <v>112</v>
      </c>
      <c r="BG1" s="4" t="s">
        <v>113</v>
      </c>
      <c r="BH1" s="4" t="s">
        <v>114</v>
      </c>
      <c r="BI1" s="4" t="s">
        <v>115</v>
      </c>
      <c r="BJ1" s="4" t="s">
        <v>116</v>
      </c>
      <c r="BK1" s="3" t="s">
        <v>117</v>
      </c>
      <c r="BL1" s="4" t="s">
        <v>118</v>
      </c>
      <c r="BM1" s="4" t="s">
        <v>119</v>
      </c>
      <c r="BN1" s="4" t="s">
        <v>120</v>
      </c>
      <c r="BO1" s="4" t="s">
        <v>121</v>
      </c>
      <c r="BP1" s="4" t="s">
        <v>122</v>
      </c>
      <c r="BQ1" s="4" t="s">
        <v>123</v>
      </c>
      <c r="BR1" s="4" t="s">
        <v>124</v>
      </c>
      <c r="BS1" s="4" t="s">
        <v>125</v>
      </c>
      <c r="BT1" s="4" t="s">
        <v>126</v>
      </c>
      <c r="BU1" s="4" t="s">
        <v>127</v>
      </c>
      <c r="BV1" s="4" t="s">
        <v>128</v>
      </c>
      <c r="BW1" s="4" t="s">
        <v>129</v>
      </c>
      <c r="BX1" s="4" t="s">
        <v>130</v>
      </c>
      <c r="BY1" s="4" t="s">
        <v>131</v>
      </c>
      <c r="BZ1" s="4" t="s">
        <v>132</v>
      </c>
    </row>
    <row r="2" spans="1:78" x14ac:dyDescent="0.4">
      <c r="F2" s="1"/>
      <c r="AG2" s="2"/>
      <c r="AN2" s="1"/>
      <c r="AO2" s="1"/>
      <c r="BB2" s="1"/>
    </row>
    <row r="7" spans="1:78" x14ac:dyDescent="0.4">
      <c r="I7" s="6"/>
      <c r="J7" s="7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ミイダス to HRMOS</vt:lpstr>
      <vt:lpstr>ミイダス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諸隈 由樹</cp:lastModifiedBy>
  <dcterms:created xsi:type="dcterms:W3CDTF">2023-11-02T09:26:50Z</dcterms:created>
  <dcterms:modified xsi:type="dcterms:W3CDTF">2023-11-06T02:26:06Z</dcterms:modified>
</cp:coreProperties>
</file>